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90\1 výzva\"/>
    </mc:Choice>
  </mc:AlternateContent>
  <xr:revisionPtr revIDLastSave="0" documentId="13_ncr:1_{B91D42CE-1DC9-407A-89E4-14C37092D96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T9" i="1" l="1"/>
  <c r="S10" i="1"/>
  <c r="S12" i="1"/>
  <c r="S7" i="1"/>
  <c r="P10" i="1"/>
  <c r="P11" i="1"/>
  <c r="P12" i="1"/>
  <c r="T10" i="1"/>
  <c r="S11" i="1"/>
  <c r="T11" i="1"/>
  <c r="S9" i="1"/>
  <c r="P7" i="1"/>
  <c r="P9" i="1"/>
  <c r="T12" i="1" l="1"/>
  <c r="R15" i="1"/>
  <c r="Q15" i="1"/>
</calcChain>
</file>

<file path=xl/sharedStrings.xml><?xml version="1.0" encoding="utf-8"?>
<sst xmlns="http://schemas.openxmlformats.org/spreadsheetml/2006/main" count="65" uniqueCount="54">
  <si>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</si>
  <si>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</si>
  <si>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</si>
  <si>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</si>
  <si>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</si>
  <si>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</si>
  <si>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</si>
  <si>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</si>
  <si>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</si>
  <si>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</si>
  <si>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</si>
  <si>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</si>
  <si>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30231000-7 - Počítačové monitory a konzoly</t>
  </si>
  <si>
    <t xml:space="preserve">30232000-4 - Periferní vybavení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</si>
  <si>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</si>
  <si>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</si>
  <si>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</si>
  <si>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</si>
  <si>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</si>
  <si>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</si>
  <si>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</si>
  <si>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</si>
  <si>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</si>
  <si>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</si>
  <si>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</si>
  <si>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</si>
  <si>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</si>
  <si>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</si>
  <si>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</si>
  <si>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</si>
  <si>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</si>
  <si>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</si>
  <si>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</si>
  <si>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</si>
  <si>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</si>
  <si>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Společná faktura</t>
  </si>
  <si>
    <t xml:space="preserve">Příloha č. 2 Kupní smlouvy - technická specifikace
Výpočetní technika (III.) 090 - 2025 </t>
  </si>
  <si>
    <t>Kancelářský notebook</t>
  </si>
  <si>
    <t>Dokovací stanice USB-C</t>
  </si>
  <si>
    <t>Brašna k notebooku</t>
  </si>
  <si>
    <t>Dokovací stanice Thunderbolt</t>
  </si>
  <si>
    <t>Ing. Stanislav Pimek,
Tel.: 603 157 136,
37763 3515</t>
  </si>
  <si>
    <t>21 dní</t>
  </si>
  <si>
    <t>Záruka na zboží min. 5 let, 
servis NBD on-site.</t>
  </si>
  <si>
    <t>Výkon CPU v Passmark CPU více než 19 000 bodů, minimálně 12 jader, typické TDP 15 W nebo nižší.
RAM: minimálně 16 GB DDR5 5600 MHz.
Grafická karta: integrovaná.
Displej: IPS, min. 16 palců, rozlišení 1920 x 1200, min. 300 nits, kontrast min. 1000:1.
1x interní SSD: minimálně 1TB M2. PCIe.
Porty minimálně:
  1x RJ45 Gigabit LAN
  2x USB 3.2 Type-C 
  2x USB 3.0 Type-A
  1x kombinovaný konektor sluchátek/mikrofonu
  1x HDMI.
Wi-Fi 6E, Bluetooth min. verze 5.3.
Čtečka otisků prstů.
Podsvícená klávesnice.
Webkamera min. 5Mpx IR.
Baterie min. 56 Wh.
Adaptér min. 65W.
Záruka min. 5 let, servis NBD on-site.</t>
  </si>
  <si>
    <t>Operační systém Windows 11 Pro 64-bit, předinstalovaný (nesmí to být licence typu K12 (EDU)).
OS Windows požadujeme z důvodu kompatibility s interními aplikacemi ZČU (Stag, Magion,...).</t>
  </si>
  <si>
    <t>Porty minimálně:
  2x USB 3.2 type C
  4x USB 3.0 type A
  2x DisplayPort 1.4
  1x HDMI 2.0
  1x kombinovaný konektor sluchátek/mikrofonu
  1x RJ-45 Gigabit LAN.
Napájecí adaptér min. 120W.
Záruka min. 5 let, servis NBD on-site.</t>
  </si>
  <si>
    <t>Pro notebook velikosti 16".
Vnitřní rozměry min. 24 x 38 x 3 cm.
Vnější i vnitřní kapsa.
Vnitřní upevnění notebooku.
Popruh přes rameno.
Voděodolný materiál.
Barva černá nebo šedá.
Uzavírání na zip.
Měkké polstrování.</t>
  </si>
  <si>
    <t>Monitor 27" QHD</t>
  </si>
  <si>
    <t>Velikost: 27", poměr stran 16:9.
Max. rozlišení: 2 560 × 1 440 (WQHD).
Typ: IPS, neprohnutý, antireflexní.
Vlastnosti: Flicker Free, potlačení modrého světla, Power delivery.
Nejvyšší obnovovací frekvence: min. 100 Hz.
Jas: min. 350 nits.
Kontrastní poměr statický: 1500:1.
Barevný gamut: min. 99% sRGB.
Doba odezvy: max. 5 ms (GtG).
Pozorovací úhly: min. horizontálně 178° / vertikálně 178°.
Stavitelná výška, náklon, pivot .
Spotřeba typická: max. 20W.
Porty min.: 
  1x HDMI, 1x DisplayPort, 3x USB 3.0 type A, 1x USB-C upstream, 1x USB-C downstream, RJ-45.
Hmotnost: max. 6 kg.
Záruka min. 3 roky.</t>
  </si>
  <si>
    <t>Záruka na zboží min. 3 roky.</t>
  </si>
  <si>
    <t>Porty minimálně:
  2x USB type C Thunderbolt 4
  2x USB 3.0 type A
  1x USB 3.2 type C
  1x USB 3.2 type C s podporou DisplayPort 1.4
  2x DisplayPort 1.4
  1x HDMI 2.0
  1x RJ-45 Gigabit LAN.
Napájecí adaptér min. 180W.
Záruka min. 3 roky.</t>
  </si>
  <si>
    <t>Záruka na bzoží min. 3 roky.</t>
  </si>
  <si>
    <r>
      <t xml:space="preserve">Hradební 22,
</t>
    </r>
    <r>
      <rPr>
        <b/>
        <sz val="11"/>
        <color theme="1"/>
        <rFont val="Calibri"/>
        <family val="2"/>
        <charset val="238"/>
        <scheme val="minor"/>
      </rPr>
      <t>350 02 Cheb,</t>
    </r>
    <r>
      <rPr>
        <sz val="11"/>
        <color theme="1"/>
        <rFont val="Calibri"/>
        <family val="2"/>
        <charset val="238"/>
        <scheme val="minor"/>
      </rPr>
      <t xml:space="preserve">
Fakulta ekonomická - Děkanát,
místnost CD 202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</si>
</sst>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7" fillId="0" borderId="0" applyNumberFormat="0" applyFill="0" applyBorder="0" applyAlignment="0" applyProtection="0"/>
  </cellStyleXfs>
  <cellXfs count="138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1" xfId="0" applyNumberForma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left" vertical="center" wrapText="1" indent="1"/>
    </xf>
    <xf numFmtId="0" fontId="3" fillId="3" borderId="19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14" fillId="6" borderId="19" xfId="0" applyFont="1" applyFill="1" applyBorder="1" applyAlignment="1" applyProtection="1">
      <alignment horizontal="center" vertical="center" wrapText="1"/>
    </xf>
    <xf numFmtId="0" fontId="3" fillId="6" borderId="19" xfId="0" applyFont="1" applyFill="1" applyBorder="1" applyAlignment="1" applyProtection="1">
      <alignment horizontal="center" vertical="center" wrapText="1"/>
    </xf>
    <xf numFmtId="0" fontId="2" fillId="6" borderId="19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8" fillId="3" borderId="19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5" fillId="4" borderId="16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14" fillId="6" borderId="16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8" fillId="3" borderId="17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5" fillId="4" borderId="13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4" fillId="6" borderId="17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5" fillId="4" borderId="15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14" fillId="6" borderId="15" xfId="0" applyFont="1" applyFill="1" applyBorder="1" applyAlignment="1" applyProtection="1">
      <alignment horizontal="center" vertical="center" wrapText="1"/>
    </xf>
    <xf numFmtId="0" fontId="4" fillId="6" borderId="18" xfId="0" applyFont="1" applyFill="1" applyBorder="1" applyAlignment="1" applyProtection="1">
      <alignment horizontal="center" vertical="center" wrapText="1"/>
    </xf>
    <xf numFmtId="0" fontId="5" fillId="6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8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22" xfId="0" applyFont="1" applyFill="1" applyBorder="1" applyAlignment="1" applyProtection="1">
      <alignment horizontal="left" vertical="center" wrapText="1" indent="1"/>
      <protection locked="0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zoomScale="59" zoomScaleNormal="59" workbookViewId="0">
      <selection activeCell="G7" sqref="G7:G12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28" customWidth="1"/>
    <col min="5" max="5" width="10.5703125" style="22" customWidth="1"/>
    <col min="6" max="6" width="112.7109375" style="4" customWidth="1"/>
    <col min="7" max="7" width="35.85546875" style="6" customWidth="1"/>
    <col min="8" max="8" width="27.42578125" style="6" customWidth="1"/>
    <col min="9" max="9" width="25.7109375" style="6" customWidth="1"/>
    <col min="10" max="10" width="16.140625" style="4" customWidth="1"/>
    <col min="11" max="11" width="27.42578125" style="1" hidden="1" customWidth="1"/>
    <col min="12" max="12" width="28.42578125" style="1" customWidth="1"/>
    <col min="13" max="13" width="26.140625" style="1" customWidth="1"/>
    <col min="14" max="14" width="39.28515625" style="6" customWidth="1"/>
    <col min="15" max="15" width="27.28515625" style="6" customWidth="1"/>
    <col min="16" max="16" width="17.710937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" style="1" customWidth="1"/>
    <col min="21" max="21" width="11.5703125" style="1" hidden="1" customWidth="1"/>
    <col min="22" max="22" width="43.140625" style="17" customWidth="1"/>
    <col min="23" max="16384" width="9.140625" style="1"/>
  </cols>
  <sheetData>
    <row r="1" spans="1:22" ht="40.9" customHeight="1" x14ac:dyDescent="0.25">
      <c r="B1" s="2" t="s">
        <v>36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15</v>
      </c>
      <c r="D6" s="29" t="s">
        <v>4</v>
      </c>
      <c r="E6" s="29" t="s">
        <v>16</v>
      </c>
      <c r="F6" s="29" t="s">
        <v>17</v>
      </c>
      <c r="G6" s="30" t="s">
        <v>30</v>
      </c>
      <c r="H6" s="31" t="s">
        <v>32</v>
      </c>
      <c r="I6" s="32" t="s">
        <v>18</v>
      </c>
      <c r="J6" s="29" t="s">
        <v>19</v>
      </c>
      <c r="K6" s="29" t="s">
        <v>34</v>
      </c>
      <c r="L6" s="33" t="s">
        <v>20</v>
      </c>
      <c r="M6" s="34" t="s">
        <v>21</v>
      </c>
      <c r="N6" s="33" t="s">
        <v>22</v>
      </c>
      <c r="O6" s="29" t="s">
        <v>28</v>
      </c>
      <c r="P6" s="33" t="s">
        <v>23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24</v>
      </c>
      <c r="V6" s="33" t="s">
        <v>25</v>
      </c>
    </row>
    <row r="7" spans="1:22" ht="318.75" customHeight="1" thickTop="1" x14ac:dyDescent="0.25">
      <c r="A7" s="37"/>
      <c r="B7" s="38">
        <v>1</v>
      </c>
      <c r="C7" s="39" t="s">
        <v>37</v>
      </c>
      <c r="D7" s="40">
        <v>1</v>
      </c>
      <c r="E7" s="41" t="s">
        <v>31</v>
      </c>
      <c r="F7" s="42" t="s">
        <v>44</v>
      </c>
      <c r="G7" s="130"/>
      <c r="H7" s="130"/>
      <c r="I7" s="43" t="s">
        <v>35</v>
      </c>
      <c r="J7" s="44" t="s">
        <v>33</v>
      </c>
      <c r="K7" s="45"/>
      <c r="L7" s="46" t="s">
        <v>43</v>
      </c>
      <c r="M7" s="47" t="s">
        <v>41</v>
      </c>
      <c r="N7" s="48" t="s">
        <v>53</v>
      </c>
      <c r="O7" s="49" t="s">
        <v>42</v>
      </c>
      <c r="P7" s="50">
        <f>D7*Q7</f>
        <v>19500</v>
      </c>
      <c r="Q7" s="51">
        <v>19500</v>
      </c>
      <c r="R7" s="134"/>
      <c r="S7" s="52">
        <f>D7*R7</f>
        <v>0</v>
      </c>
      <c r="T7" s="53" t="str">
        <f>IF(R7+R8, IF(R7+R8&gt;Q7,"NEVYHOVUJE","VYHOVUJE")," ")</f>
        <v xml:space="preserve"> </v>
      </c>
      <c r="U7" s="54"/>
      <c r="V7" s="55" t="s">
        <v>11</v>
      </c>
    </row>
    <row r="8" spans="1:22" ht="50.25" customHeight="1" x14ac:dyDescent="0.25">
      <c r="A8" s="37"/>
      <c r="B8" s="56"/>
      <c r="C8" s="57"/>
      <c r="D8" s="58"/>
      <c r="E8" s="59"/>
      <c r="F8" s="60" t="s">
        <v>45</v>
      </c>
      <c r="G8" s="131"/>
      <c r="H8" s="61" t="s">
        <v>33</v>
      </c>
      <c r="I8" s="62"/>
      <c r="J8" s="63"/>
      <c r="K8" s="64"/>
      <c r="L8" s="65"/>
      <c r="M8" s="66"/>
      <c r="N8" s="66"/>
      <c r="O8" s="67"/>
      <c r="P8" s="68"/>
      <c r="Q8" s="69"/>
      <c r="R8" s="135"/>
      <c r="S8" s="70">
        <f>D7*R8</f>
        <v>0</v>
      </c>
      <c r="T8" s="71"/>
      <c r="U8" s="72"/>
      <c r="V8" s="73"/>
    </row>
    <row r="9" spans="1:22" ht="173.25" customHeight="1" x14ac:dyDescent="0.25">
      <c r="A9" s="37"/>
      <c r="B9" s="74">
        <v>2</v>
      </c>
      <c r="C9" s="75" t="s">
        <v>38</v>
      </c>
      <c r="D9" s="76">
        <v>1</v>
      </c>
      <c r="E9" s="77" t="s">
        <v>31</v>
      </c>
      <c r="F9" s="78" t="s">
        <v>46</v>
      </c>
      <c r="G9" s="132"/>
      <c r="H9" s="79" t="s">
        <v>33</v>
      </c>
      <c r="I9" s="62"/>
      <c r="J9" s="63"/>
      <c r="K9" s="64"/>
      <c r="L9" s="80" t="s">
        <v>43</v>
      </c>
      <c r="M9" s="81"/>
      <c r="N9" s="82"/>
      <c r="O9" s="67"/>
      <c r="P9" s="83">
        <f>D9*Q9</f>
        <v>2900</v>
      </c>
      <c r="Q9" s="84">
        <v>2900</v>
      </c>
      <c r="R9" s="136"/>
      <c r="S9" s="85">
        <f>D9*R9</f>
        <v>0</v>
      </c>
      <c r="T9" s="86" t="str">
        <f t="shared" ref="T9" si="0">IF(ISNUMBER(R9), IF(R9&gt;Q9,"NEVYHOVUJE","VYHOVUJE")," ")</f>
        <v xml:space="preserve"> </v>
      </c>
      <c r="U9" s="72"/>
      <c r="V9" s="87" t="s">
        <v>13</v>
      </c>
    </row>
    <row r="10" spans="1:22" ht="156" customHeight="1" x14ac:dyDescent="0.25">
      <c r="A10" s="37"/>
      <c r="B10" s="74">
        <v>3</v>
      </c>
      <c r="C10" s="75" t="s">
        <v>39</v>
      </c>
      <c r="D10" s="76">
        <v>1</v>
      </c>
      <c r="E10" s="77" t="s">
        <v>31</v>
      </c>
      <c r="F10" s="78" t="s">
        <v>47</v>
      </c>
      <c r="G10" s="132"/>
      <c r="H10" s="79" t="s">
        <v>33</v>
      </c>
      <c r="I10" s="62"/>
      <c r="J10" s="63"/>
      <c r="K10" s="64"/>
      <c r="L10" s="80"/>
      <c r="M10" s="81"/>
      <c r="N10" s="82"/>
      <c r="O10" s="67"/>
      <c r="P10" s="83">
        <f>D10*Q10</f>
        <v>400</v>
      </c>
      <c r="Q10" s="84">
        <v>400</v>
      </c>
      <c r="R10" s="136"/>
      <c r="S10" s="85">
        <f>D10*R10</f>
        <v>0</v>
      </c>
      <c r="T10" s="86" t="str">
        <f t="shared" ref="T10:T12" si="1">IF(ISNUMBER(R10), IF(R10&gt;Q10,"NEVYHOVUJE","VYHOVUJE")," ")</f>
        <v xml:space="preserve"> </v>
      </c>
      <c r="U10" s="72"/>
      <c r="V10" s="87" t="s">
        <v>14</v>
      </c>
    </row>
    <row r="11" spans="1:22" ht="266.25" customHeight="1" x14ac:dyDescent="0.25">
      <c r="A11" s="37"/>
      <c r="B11" s="74">
        <v>4</v>
      </c>
      <c r="C11" s="88" t="s">
        <v>48</v>
      </c>
      <c r="D11" s="76">
        <v>1</v>
      </c>
      <c r="E11" s="77" t="s">
        <v>31</v>
      </c>
      <c r="F11" s="78" t="s">
        <v>49</v>
      </c>
      <c r="G11" s="132"/>
      <c r="H11" s="132"/>
      <c r="I11" s="62"/>
      <c r="J11" s="63"/>
      <c r="K11" s="64"/>
      <c r="L11" s="80" t="s">
        <v>50</v>
      </c>
      <c r="M11" s="81"/>
      <c r="N11" s="82"/>
      <c r="O11" s="67"/>
      <c r="P11" s="83">
        <f>D11*Q11</f>
        <v>6500</v>
      </c>
      <c r="Q11" s="84">
        <v>6500</v>
      </c>
      <c r="R11" s="136"/>
      <c r="S11" s="85">
        <f>D11*R11</f>
        <v>0</v>
      </c>
      <c r="T11" s="86" t="str">
        <f t="shared" si="1"/>
        <v xml:space="preserve"> </v>
      </c>
      <c r="U11" s="72"/>
      <c r="V11" s="87" t="s">
        <v>12</v>
      </c>
    </row>
    <row r="12" spans="1:22" ht="179.25" customHeight="1" thickBot="1" x14ac:dyDescent="0.3">
      <c r="A12" s="37"/>
      <c r="B12" s="89">
        <v>5</v>
      </c>
      <c r="C12" s="90" t="s">
        <v>40</v>
      </c>
      <c r="D12" s="91">
        <v>1</v>
      </c>
      <c r="E12" s="92" t="s">
        <v>31</v>
      </c>
      <c r="F12" s="93" t="s">
        <v>51</v>
      </c>
      <c r="G12" s="133"/>
      <c r="H12" s="94" t="s">
        <v>33</v>
      </c>
      <c r="I12" s="95"/>
      <c r="J12" s="96"/>
      <c r="K12" s="97"/>
      <c r="L12" s="98" t="s">
        <v>52</v>
      </c>
      <c r="M12" s="99"/>
      <c r="N12" s="100"/>
      <c r="O12" s="101"/>
      <c r="P12" s="102">
        <f>D12*Q12</f>
        <v>4950</v>
      </c>
      <c r="Q12" s="103">
        <v>4950</v>
      </c>
      <c r="R12" s="137"/>
      <c r="S12" s="104">
        <f>D12*R12</f>
        <v>0</v>
      </c>
      <c r="T12" s="105" t="str">
        <f t="shared" si="1"/>
        <v xml:space="preserve"> </v>
      </c>
      <c r="U12" s="106"/>
      <c r="V12" s="107" t="s">
        <v>13</v>
      </c>
    </row>
    <row r="13" spans="1:22" ht="17.45" customHeight="1" thickTop="1" thickBot="1" x14ac:dyDescent="0.3"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</row>
    <row r="14" spans="1:22" ht="51.75" customHeight="1" thickTop="1" thickBot="1" x14ac:dyDescent="0.3">
      <c r="B14" s="108" t="s">
        <v>27</v>
      </c>
      <c r="C14" s="108"/>
      <c r="D14" s="108"/>
      <c r="E14" s="108"/>
      <c r="F14" s="108"/>
      <c r="G14" s="108"/>
      <c r="H14" s="109"/>
      <c r="I14" s="109"/>
      <c r="J14" s="110"/>
      <c r="K14" s="110"/>
      <c r="L14" s="27"/>
      <c r="M14" s="27"/>
      <c r="N14" s="27"/>
      <c r="O14" s="111"/>
      <c r="P14" s="111"/>
      <c r="Q14" s="112" t="s">
        <v>9</v>
      </c>
      <c r="R14" s="113" t="s">
        <v>10</v>
      </c>
      <c r="S14" s="114"/>
      <c r="T14" s="115"/>
      <c r="U14" s="116"/>
      <c r="V14" s="117"/>
    </row>
    <row r="15" spans="1:22" ht="50.45" customHeight="1" thickTop="1" thickBot="1" x14ac:dyDescent="0.3">
      <c r="B15" s="118" t="s">
        <v>26</v>
      </c>
      <c r="C15" s="118"/>
      <c r="D15" s="118"/>
      <c r="E15" s="118"/>
      <c r="F15" s="118"/>
      <c r="G15" s="118"/>
      <c r="H15" s="118"/>
      <c r="I15" s="119"/>
      <c r="L15" s="7"/>
      <c r="M15" s="7"/>
      <c r="N15" s="7"/>
      <c r="O15" s="120"/>
      <c r="P15" s="120"/>
      <c r="Q15" s="121">
        <f>SUM(P7:P12)</f>
        <v>34250</v>
      </c>
      <c r="R15" s="122">
        <f>SUM(S7:S12)</f>
        <v>0</v>
      </c>
      <c r="S15" s="123"/>
      <c r="T15" s="124"/>
    </row>
    <row r="16" spans="1:22" ht="15.75" thickTop="1" x14ac:dyDescent="0.25">
      <c r="B16" s="125" t="s">
        <v>29</v>
      </c>
      <c r="C16" s="125"/>
      <c r="D16" s="125"/>
      <c r="E16" s="125"/>
      <c r="F16" s="125"/>
      <c r="G16" s="125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26"/>
      <c r="C17" s="126"/>
      <c r="D17" s="126"/>
      <c r="E17" s="126"/>
      <c r="F17" s="126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26"/>
      <c r="C18" s="126"/>
      <c r="D18" s="126"/>
      <c r="E18" s="126"/>
      <c r="F18" s="126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26"/>
      <c r="C19" s="126"/>
      <c r="D19" s="126"/>
      <c r="E19" s="126"/>
      <c r="F19" s="126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10"/>
      <c r="D20" s="127"/>
      <c r="E20" s="110"/>
      <c r="F20" s="110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H21" s="129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10"/>
      <c r="D22" s="127"/>
      <c r="E22" s="110"/>
      <c r="F22" s="110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10"/>
      <c r="D23" s="127"/>
      <c r="E23" s="110"/>
      <c r="F23" s="110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10"/>
      <c r="D24" s="127"/>
      <c r="E24" s="110"/>
      <c r="F24" s="110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10"/>
      <c r="D25" s="127"/>
      <c r="E25" s="110"/>
      <c r="F25" s="110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10"/>
      <c r="D26" s="127"/>
      <c r="E26" s="110"/>
      <c r="F26" s="110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10"/>
      <c r="D27" s="127"/>
      <c r="E27" s="110"/>
      <c r="F27" s="110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10"/>
      <c r="D28" s="127"/>
      <c r="E28" s="110"/>
      <c r="F28" s="110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10"/>
      <c r="D29" s="127"/>
      <c r="E29" s="110"/>
      <c r="F29" s="110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10"/>
      <c r="D30" s="127"/>
      <c r="E30" s="110"/>
      <c r="F30" s="110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10"/>
      <c r="D31" s="127"/>
      <c r="E31" s="110"/>
      <c r="F31" s="110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10"/>
      <c r="D32" s="127"/>
      <c r="E32" s="110"/>
      <c r="F32" s="110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10"/>
      <c r="D33" s="127"/>
      <c r="E33" s="110"/>
      <c r="F33" s="110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10"/>
      <c r="D34" s="127"/>
      <c r="E34" s="110"/>
      <c r="F34" s="110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10"/>
      <c r="D35" s="127"/>
      <c r="E35" s="110"/>
      <c r="F35" s="110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10"/>
      <c r="D36" s="127"/>
      <c r="E36" s="110"/>
      <c r="F36" s="110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10"/>
      <c r="D37" s="127"/>
      <c r="E37" s="110"/>
      <c r="F37" s="110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10"/>
      <c r="D38" s="127"/>
      <c r="E38" s="110"/>
      <c r="F38" s="110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10"/>
      <c r="D39" s="127"/>
      <c r="E39" s="110"/>
      <c r="F39" s="110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10"/>
      <c r="D40" s="127"/>
      <c r="E40" s="110"/>
      <c r="F40" s="110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10"/>
      <c r="D41" s="127"/>
      <c r="E41" s="110"/>
      <c r="F41" s="110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10"/>
      <c r="D42" s="127"/>
      <c r="E42" s="110"/>
      <c r="F42" s="110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10"/>
      <c r="D43" s="127"/>
      <c r="E43" s="110"/>
      <c r="F43" s="110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10"/>
      <c r="D44" s="127"/>
      <c r="E44" s="110"/>
      <c r="F44" s="110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10"/>
      <c r="D45" s="127"/>
      <c r="E45" s="110"/>
      <c r="F45" s="110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10"/>
      <c r="D46" s="127"/>
      <c r="E46" s="110"/>
      <c r="F46" s="110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10"/>
      <c r="D47" s="127"/>
      <c r="E47" s="110"/>
      <c r="F47" s="110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10"/>
      <c r="D48" s="127"/>
      <c r="E48" s="110"/>
      <c r="F48" s="110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10"/>
      <c r="D49" s="127"/>
      <c r="E49" s="110"/>
      <c r="F49" s="110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10"/>
      <c r="D50" s="127"/>
      <c r="E50" s="110"/>
      <c r="F50" s="110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10"/>
      <c r="D51" s="127"/>
      <c r="E51" s="110"/>
      <c r="F51" s="110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10"/>
      <c r="D52" s="127"/>
      <c r="E52" s="110"/>
      <c r="F52" s="110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10"/>
      <c r="D53" s="127"/>
      <c r="E53" s="110"/>
      <c r="F53" s="110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10"/>
      <c r="D54" s="127"/>
      <c r="E54" s="110"/>
      <c r="F54" s="110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10"/>
      <c r="D55" s="127"/>
      <c r="E55" s="110"/>
      <c r="F55" s="110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10"/>
      <c r="D56" s="127"/>
      <c r="E56" s="110"/>
      <c r="F56" s="110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10"/>
      <c r="D57" s="127"/>
      <c r="E57" s="110"/>
      <c r="F57" s="110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10"/>
      <c r="D58" s="127"/>
      <c r="E58" s="110"/>
      <c r="F58" s="110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10"/>
      <c r="D59" s="127"/>
      <c r="E59" s="110"/>
      <c r="F59" s="110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10"/>
      <c r="D60" s="127"/>
      <c r="E60" s="110"/>
      <c r="F60" s="110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10"/>
      <c r="D61" s="127"/>
      <c r="E61" s="110"/>
      <c r="F61" s="110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10"/>
      <c r="D62" s="127"/>
      <c r="E62" s="110"/>
      <c r="F62" s="110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10"/>
      <c r="D63" s="127"/>
      <c r="E63" s="110"/>
      <c r="F63" s="110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10"/>
      <c r="D64" s="127"/>
      <c r="E64" s="110"/>
      <c r="F64" s="110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10"/>
      <c r="D65" s="127"/>
      <c r="E65" s="110"/>
      <c r="F65" s="110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10"/>
      <c r="D66" s="127"/>
      <c r="E66" s="110"/>
      <c r="F66" s="110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10"/>
      <c r="D67" s="127"/>
      <c r="E67" s="110"/>
      <c r="F67" s="110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10"/>
      <c r="D68" s="127"/>
      <c r="E68" s="110"/>
      <c r="F68" s="110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10"/>
      <c r="D69" s="127"/>
      <c r="E69" s="110"/>
      <c r="F69" s="110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10"/>
      <c r="D70" s="127"/>
      <c r="E70" s="110"/>
      <c r="F70" s="110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10"/>
      <c r="D71" s="127"/>
      <c r="E71" s="110"/>
      <c r="F71" s="110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10"/>
      <c r="D72" s="127"/>
      <c r="E72" s="110"/>
      <c r="F72" s="110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10"/>
      <c r="D73" s="127"/>
      <c r="E73" s="110"/>
      <c r="F73" s="110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10"/>
      <c r="D74" s="127"/>
      <c r="E74" s="110"/>
      <c r="F74" s="110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10"/>
      <c r="D75" s="127"/>
      <c r="E75" s="110"/>
      <c r="F75" s="110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10"/>
      <c r="D76" s="127"/>
      <c r="E76" s="110"/>
      <c r="F76" s="110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10"/>
      <c r="D77" s="127"/>
      <c r="E77" s="110"/>
      <c r="F77" s="110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10"/>
      <c r="D78" s="127"/>
      <c r="E78" s="110"/>
      <c r="F78" s="110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10"/>
      <c r="D79" s="127"/>
      <c r="E79" s="110"/>
      <c r="F79" s="110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10"/>
      <c r="D80" s="127"/>
      <c r="E80" s="110"/>
      <c r="F80" s="110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10"/>
      <c r="D81" s="127"/>
      <c r="E81" s="110"/>
      <c r="F81" s="110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10"/>
      <c r="D82" s="127"/>
      <c r="E82" s="110"/>
      <c r="F82" s="110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10"/>
      <c r="D83" s="127"/>
      <c r="E83" s="110"/>
      <c r="F83" s="110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10"/>
      <c r="D84" s="127"/>
      <c r="E84" s="110"/>
      <c r="F84" s="110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10"/>
      <c r="D85" s="127"/>
      <c r="E85" s="110"/>
      <c r="F85" s="110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10"/>
      <c r="D86" s="127"/>
      <c r="E86" s="110"/>
      <c r="F86" s="110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10"/>
      <c r="D87" s="127"/>
      <c r="E87" s="110"/>
      <c r="F87" s="110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10"/>
      <c r="D88" s="127"/>
      <c r="E88" s="110"/>
      <c r="F88" s="110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10"/>
      <c r="D89" s="127"/>
      <c r="E89" s="110"/>
      <c r="F89" s="110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10"/>
      <c r="D90" s="127"/>
      <c r="E90" s="110"/>
      <c r="F90" s="110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10"/>
      <c r="D91" s="127"/>
      <c r="E91" s="110"/>
      <c r="F91" s="110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10"/>
      <c r="D92" s="127"/>
      <c r="E92" s="110"/>
      <c r="F92" s="110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10"/>
      <c r="D93" s="127"/>
      <c r="E93" s="110"/>
      <c r="F93" s="110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10"/>
      <c r="D94" s="127"/>
      <c r="E94" s="110"/>
      <c r="F94" s="110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10"/>
      <c r="D95" s="127"/>
      <c r="E95" s="110"/>
      <c r="F95" s="110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10"/>
      <c r="D96" s="127"/>
      <c r="E96" s="110"/>
      <c r="F96" s="110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10"/>
      <c r="D97" s="127"/>
      <c r="E97" s="110"/>
      <c r="F97" s="110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10"/>
      <c r="D98" s="127"/>
      <c r="E98" s="110"/>
      <c r="F98" s="110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10"/>
      <c r="D99" s="127"/>
      <c r="E99" s="110"/>
      <c r="F99" s="110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10"/>
      <c r="D100" s="127"/>
      <c r="E100" s="110"/>
      <c r="F100" s="110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10"/>
      <c r="D101" s="127"/>
      <c r="E101" s="110"/>
      <c r="F101" s="110"/>
      <c r="G101" s="16"/>
      <c r="H101" s="16"/>
      <c r="I101" s="11"/>
      <c r="J101" s="11"/>
      <c r="K101" s="11"/>
      <c r="L101" s="11"/>
      <c r="M101" s="11"/>
      <c r="N101" s="17"/>
      <c r="O101" s="17"/>
      <c r="P101" s="17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</sheetData>
  <sheetProtection algorithmName="SHA-512" hashValue="fPGylEZERIqOvXDRIWr/rcdIyIGTw2kzh2vDFZt+MX9FTtv/BwoMFOaKnzyyNQHOlqEZDLXyOjDGs4sMEU3BJA==" saltValue="DrHwd5G3d2bhJE9TEz0F0A==" spinCount="100000" sheet="1" objects="1" scenarios="1"/>
  <mergeCells count="23">
    <mergeCell ref="B7:B8"/>
    <mergeCell ref="C7:C8"/>
    <mergeCell ref="D7:D8"/>
    <mergeCell ref="E7:E8"/>
    <mergeCell ref="L7:L8"/>
    <mergeCell ref="B16:G16"/>
    <mergeCell ref="R15:T15"/>
    <mergeCell ref="R14:T14"/>
    <mergeCell ref="B14:G14"/>
    <mergeCell ref="B15:H15"/>
    <mergeCell ref="B1:D1"/>
    <mergeCell ref="G5:H5"/>
    <mergeCell ref="J7:J12"/>
    <mergeCell ref="O7:O12"/>
    <mergeCell ref="I7:I12"/>
    <mergeCell ref="K7:K12"/>
    <mergeCell ref="U7:U12"/>
    <mergeCell ref="P7:P8"/>
    <mergeCell ref="Q7:Q8"/>
    <mergeCell ref="T7:T8"/>
    <mergeCell ref="V7:V8"/>
    <mergeCell ref="M7:M12"/>
    <mergeCell ref="N7:N12"/>
  </mergeCells>
  <conditionalFormatting sqref="R7:R12 G7:H12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2">
    <cfRule type="notContainsBlanks" dxfId="2" priority="78">
      <formula>LEN(TRIM(G7))&gt;0</formula>
    </cfRule>
  </conditionalFormatting>
  <conditionalFormatting sqref="T7 T9:T1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:E12" xr:uid="{349A6282-9232-40B5-B155-0C95E3B5B228}">
      <formula1>"ks,bal,sada,m,"</formula1>
    </dataValidation>
    <dataValidation type="list" allowBlank="1" showInputMessage="1" showErrorMessage="1" sqref="J7:J8" xr:uid="{C9369DE5-2385-49FF-A754-5F8F05635E82}">
      <formula1>"ANO,NE"</formula1>
    </dataValidation>
  </dataValidations>
  <hyperlinks>
    <hyperlink ref="H6" location="'Výpočetní technika'!B15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6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V10 V12 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2025-06-06T10:36:14Z</cp:lastPrinted>
  <dcterms:created xsi:type="dcterms:W3CDTF">2014-03-05T12:43:32Z</dcterms:created>
  <dcterms:modified xsi:type="dcterms:W3CDTF">2025-06-09T05:55:58Z</dcterms:modified>
</cp:coreProperties>
</file>